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9320" windowHeight="10875" activeTab="0"/>
  </bookViews>
  <sheets>
    <sheet name="Welcome" sheetId="1" r:id="rId1"/>
    <sheet name="Dairy" sheetId="2" r:id="rId2"/>
    <sheet name="Beef" sheetId="3" r:id="rId3"/>
    <sheet name="Sheep" sheetId="4" r:id="rId4"/>
    <sheet name="Horse" sheetId="5" r:id="rId5"/>
    <sheet name="Goats" sheetId="6" r:id="rId6"/>
    <sheet name="Table 1" sheetId="7" r:id="rId7"/>
    <sheet name="Picklists (do NOT delete)" sheetId="8" r:id="rId8"/>
  </sheets>
  <definedNames>
    <definedName name="AniClass">'Picklists (do NOT delete)'!#REF!</definedName>
    <definedName name="Beef">'Picklists (do NOT delete)'!$B$7:$B$15</definedName>
    <definedName name="Dairy">'Picklists (do NOT delete)'!$B$3:$B$5</definedName>
    <definedName name="Goat">'Picklists (do NOT delete)'!$B$29:$B$32</definedName>
    <definedName name="Horse">'Picklists (do NOT delete)'!$B$22:$B$27</definedName>
    <definedName name="Intake">'Picklists (do NOT delete)'!$C$4:$C$29</definedName>
    <definedName name="Sheep">'Picklists (do NOT delete)'!$B$17:$B$20</definedName>
    <definedName name="x">'Picklists (do NOT delete)'!#REF!</definedName>
  </definedNames>
  <calcPr fullCalcOnLoad="1"/>
</workbook>
</file>

<file path=xl/comments2.xml><?xml version="1.0" encoding="utf-8"?>
<comments xmlns="http://schemas.openxmlformats.org/spreadsheetml/2006/main">
  <authors>
    <author>Dennis Hancock</author>
  </authors>
  <commentList>
    <comment ref="I5" authorId="0">
      <text>
        <r>
          <rPr>
            <b/>
            <sz val="8"/>
            <rFont val="Tahoma"/>
            <family val="0"/>
          </rPr>
          <t>Grazing Efficiency Guide:</t>
        </r>
        <r>
          <rPr>
            <sz val="8"/>
            <rFont val="Tahoma"/>
            <family val="0"/>
          </rPr>
          <t xml:space="preserve">
Continuous Stocking                                30-40%
Slow Rotation (3-4 paddocks)                 50-60%
Moderate Rotation (6-8 paddocks)         60-70%
Strip Grazing                                            70-80%</t>
        </r>
      </text>
    </comment>
  </commentList>
</comments>
</file>

<file path=xl/comments3.xml><?xml version="1.0" encoding="utf-8"?>
<comments xmlns="http://schemas.openxmlformats.org/spreadsheetml/2006/main">
  <authors>
    <author>Dennis Hancock</author>
  </authors>
  <commentList>
    <comment ref="I5" authorId="0">
      <text>
        <r>
          <rPr>
            <b/>
            <sz val="8"/>
            <rFont val="Tahoma"/>
            <family val="0"/>
          </rPr>
          <t>Grazing Efficiency Guide:</t>
        </r>
        <r>
          <rPr>
            <sz val="8"/>
            <rFont val="Tahoma"/>
            <family val="0"/>
          </rPr>
          <t xml:space="preserve">
Continuous Stocking                                30-40%
Slow Rotation (3-4 paddocks)                 50-60%
Moderate Rotation (6-8 paddocks)         60-70%
Strip Grazing                                            70-80%</t>
        </r>
      </text>
    </comment>
  </commentList>
</comments>
</file>

<file path=xl/comments4.xml><?xml version="1.0" encoding="utf-8"?>
<comments xmlns="http://schemas.openxmlformats.org/spreadsheetml/2006/main">
  <authors>
    <author>Dennis Hancock</author>
  </authors>
  <commentList>
    <comment ref="I5" authorId="0">
      <text>
        <r>
          <rPr>
            <b/>
            <sz val="8"/>
            <rFont val="Tahoma"/>
            <family val="0"/>
          </rPr>
          <t>Grazing Efficiency Guide:</t>
        </r>
        <r>
          <rPr>
            <sz val="8"/>
            <rFont val="Tahoma"/>
            <family val="0"/>
          </rPr>
          <t xml:space="preserve">
Continuous Stocking                                30-40%
Slow Rotation (3-4 paddocks)                 50-60%
Moderate Rotation (6-8 paddocks)         60-70%
Strip Grazing                                            70-80%</t>
        </r>
      </text>
    </comment>
  </commentList>
</comments>
</file>

<file path=xl/comments5.xml><?xml version="1.0" encoding="utf-8"?>
<comments xmlns="http://schemas.openxmlformats.org/spreadsheetml/2006/main">
  <authors>
    <author>Dennis Hancock</author>
  </authors>
  <commentList>
    <comment ref="I5" authorId="0">
      <text>
        <r>
          <rPr>
            <b/>
            <sz val="8"/>
            <rFont val="Tahoma"/>
            <family val="0"/>
          </rPr>
          <t>Grazing Efficiency Guide:</t>
        </r>
        <r>
          <rPr>
            <sz val="8"/>
            <rFont val="Tahoma"/>
            <family val="0"/>
          </rPr>
          <t xml:space="preserve">
Continuous Stocking                                30-40%
Slow Rotation (3-4 paddocks)                 50-60%
Moderate Rotation (6-8 paddocks)         60-70%
Strip Grazing                                            70-80%</t>
        </r>
      </text>
    </comment>
  </commentList>
</comments>
</file>

<file path=xl/comments6.xml><?xml version="1.0" encoding="utf-8"?>
<comments xmlns="http://schemas.openxmlformats.org/spreadsheetml/2006/main">
  <authors>
    <author>Dennis Hancock</author>
  </authors>
  <commentList>
    <comment ref="I5" authorId="0">
      <text>
        <r>
          <rPr>
            <b/>
            <sz val="8"/>
            <rFont val="Tahoma"/>
            <family val="0"/>
          </rPr>
          <t>Grazing Efficiency Guide:</t>
        </r>
        <r>
          <rPr>
            <sz val="8"/>
            <rFont val="Tahoma"/>
            <family val="0"/>
          </rPr>
          <t xml:space="preserve">
Continuous Stocking                                30-40%
Slow Rotation (3-4 paddocks)                 50-60%
Moderate Rotation (6-8 paddocks)         60-70%
Strip Grazing                                            70-80%</t>
        </r>
      </text>
    </comment>
  </commentList>
</comments>
</file>

<file path=xl/sharedStrings.xml><?xml version="1.0" encoding="utf-8"?>
<sst xmlns="http://schemas.openxmlformats.org/spreadsheetml/2006/main" count="264" uniqueCount="74">
  <si>
    <t>Species</t>
  </si>
  <si>
    <t xml:space="preserve">Dairy heifer </t>
  </si>
  <si>
    <t>Dairy cow</t>
  </si>
  <si>
    <t>Bull</t>
  </si>
  <si>
    <t>Beef, finishing</t>
  </si>
  <si>
    <t xml:space="preserve">Beef, stocker (steer) </t>
  </si>
  <si>
    <t xml:space="preserve">Beef, stocker (heifer) </t>
  </si>
  <si>
    <t>Beef, cow (dry)</t>
  </si>
  <si>
    <t>Beef, cow (late gest.)</t>
  </si>
  <si>
    <t>Beef, cow (early lact.)</t>
  </si>
  <si>
    <t>Sheep, ewes (dry)</t>
  </si>
  <si>
    <t>Sheep, ewes (late gest.)</t>
  </si>
  <si>
    <t>Sheep, ewes (early lact.)</t>
  </si>
  <si>
    <t>Beef, replacement heifers</t>
  </si>
  <si>
    <t>Horse, Mature (maint.)</t>
  </si>
  <si>
    <t>Horse, Mature (early lact.)</t>
  </si>
  <si>
    <t>Horse, Mature (late gest.)</t>
  </si>
  <si>
    <t>Horse, Weanling (&lt; 600 lbs)</t>
  </si>
  <si>
    <t>Horse, Yearling (600-1000 lbs)</t>
  </si>
  <si>
    <t>Goat, nanny (dry)</t>
  </si>
  <si>
    <t>Goat, nanny (late gest.)</t>
  </si>
  <si>
    <t>Goat, nanny (early lact.)</t>
  </si>
  <si>
    <t>-</t>
  </si>
  <si>
    <t>Animal Class</t>
  </si>
  <si>
    <t>Forage Intake Range (DM as a % of b.w.)</t>
  </si>
  <si>
    <t>Pick lists (Do not delete or alter)</t>
  </si>
  <si>
    <t>None Selected</t>
  </si>
  <si>
    <t>Intake Level</t>
  </si>
  <si>
    <t>Animal class</t>
  </si>
  <si>
    <t>(% of b.w.)</t>
  </si>
  <si>
    <t>2.0</t>
  </si>
  <si>
    <t>4.0</t>
  </si>
  <si>
    <t>3.0</t>
  </si>
  <si>
    <t>1.0</t>
  </si>
  <si>
    <t>Horse</t>
  </si>
  <si>
    <t>Beef</t>
  </si>
  <si>
    <t>Dairy</t>
  </si>
  <si>
    <t>Sheep</t>
  </si>
  <si>
    <t>Goat</t>
  </si>
  <si>
    <t>(lbs/day)</t>
  </si>
  <si>
    <t xml:space="preserve">Recommended Range of Daily Intake Rates </t>
  </si>
  <si>
    <t xml:space="preserve">Selected Rate of Daily Forage Intake </t>
  </si>
  <si>
    <t>Estimated Intake Needed Daily</t>
  </si>
  <si>
    <t>Average Body Weight</t>
  </si>
  <si>
    <t xml:space="preserve"> (lbs/head)</t>
  </si>
  <si>
    <t>Animal Numbers</t>
  </si>
  <si>
    <t>(head)</t>
  </si>
  <si>
    <t>Total:</t>
  </si>
  <si>
    <t>Grazing Efficiency</t>
  </si>
  <si>
    <t>(%)</t>
  </si>
  <si>
    <t>Available Forage Required Daily</t>
  </si>
  <si>
    <t>:Total</t>
  </si>
  <si>
    <t xml:space="preserve">Step 1: </t>
  </si>
  <si>
    <t xml:space="preserve">Step 2: </t>
  </si>
  <si>
    <t>Select up to three animal classes from the pick lists.</t>
  </si>
  <si>
    <t>List the number of animals.</t>
  </si>
  <si>
    <t xml:space="preserve">Step 3: </t>
  </si>
  <si>
    <t>Enter the average body weight of the animals in that class.</t>
  </si>
  <si>
    <t>Step 4:</t>
  </si>
  <si>
    <t>Select a daily forage intake rate from the pick list that falls within the recommended range.</t>
  </si>
  <si>
    <t xml:space="preserve">Step 5: </t>
  </si>
  <si>
    <t>Enter a grazing efficiency factor. Move your cursor over the column heading for a guide.</t>
  </si>
  <si>
    <t>Important: Make changes only in colored boxes.</t>
  </si>
  <si>
    <t>Table 1. Range in daily forage dry matter intake (as a % of body weight) for various animal classes.</t>
  </si>
  <si>
    <t>Dairy Herd</t>
  </si>
  <si>
    <t>Beef Herd</t>
  </si>
  <si>
    <t>Sheep Flock</t>
  </si>
  <si>
    <t>Horse Herd</t>
  </si>
  <si>
    <t>Goat Herd</t>
  </si>
  <si>
    <t>Developed by: Dennis Hancock, Forage Extension Specialist, UGA</t>
  </si>
  <si>
    <t>for use by Georgia Grazing School Participants</t>
  </si>
  <si>
    <t>Instructions:</t>
  </si>
  <si>
    <t>Daily Forage Needs: A Forage Calculator</t>
  </si>
  <si>
    <t xml:space="preserve">This calculator will help you estimate the daily forage requirements for your herd. Select the tab below that identifies your animal species. There will be step by step instructions on how to enter the data to get an estimate of your herd's daily forage needs.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</si>
</sst>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s>
  <fonts count="12">
    <font>
      <sz val="10"/>
      <name val="Arial"/>
      <family val="0"/>
    </font>
    <font>
      <sz val="8"/>
      <name val="Arial"/>
      <family val="0"/>
    </font>
    <font>
      <u val="single"/>
      <sz val="10"/>
      <color indexed="12"/>
      <name val="Arial"/>
      <family val="0"/>
    </font>
    <font>
      <u val="single"/>
      <sz val="10"/>
      <color indexed="36"/>
      <name val="Arial"/>
      <family val="0"/>
    </font>
    <font>
      <sz val="12"/>
      <name val="Arial"/>
      <family val="0"/>
    </font>
    <font>
      <b/>
      <sz val="12"/>
      <name val="Arial"/>
      <family val="2"/>
    </font>
    <font>
      <b/>
      <sz val="10"/>
      <name val="Arial"/>
      <family val="2"/>
    </font>
    <font>
      <sz val="8"/>
      <name val="Tahoma"/>
      <family val="0"/>
    </font>
    <font>
      <b/>
      <sz val="8"/>
      <name val="Tahoma"/>
      <family val="0"/>
    </font>
    <font>
      <b/>
      <sz val="18"/>
      <name val="Arial"/>
      <family val="2"/>
    </font>
    <font>
      <b/>
      <sz val="20"/>
      <name val="Arial"/>
      <family val="2"/>
    </font>
    <font>
      <b/>
      <sz val="8"/>
      <name val="Arial"/>
      <family val="2"/>
    </font>
  </fonts>
  <fills count="8">
    <fill>
      <patternFill/>
    </fill>
    <fill>
      <patternFill patternType="gray125"/>
    </fill>
    <fill>
      <patternFill patternType="solid">
        <fgColor indexed="11"/>
        <bgColor indexed="64"/>
      </patternFill>
    </fill>
    <fill>
      <patternFill patternType="solid">
        <fgColor indexed="40"/>
        <bgColor indexed="64"/>
      </patternFill>
    </fill>
    <fill>
      <patternFill patternType="solid">
        <fgColor indexed="47"/>
        <bgColor indexed="64"/>
      </patternFill>
    </fill>
    <fill>
      <patternFill patternType="solid">
        <fgColor indexed="46"/>
        <bgColor indexed="64"/>
      </patternFill>
    </fill>
    <fill>
      <patternFill patternType="solid">
        <fgColor indexed="51"/>
        <bgColor indexed="64"/>
      </patternFill>
    </fill>
    <fill>
      <patternFill patternType="solid">
        <fgColor indexed="9"/>
        <bgColor indexed="64"/>
      </patternFill>
    </fill>
  </fills>
  <borders count="3">
    <border>
      <left/>
      <right/>
      <top/>
      <bottom/>
      <diagonal/>
    </border>
    <border>
      <left>
        <color indexed="63"/>
      </left>
      <right>
        <color indexed="63"/>
      </right>
      <top>
        <color indexed="63"/>
      </top>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10" fontId="0" fillId="0" borderId="0" xfId="0" applyNumberFormat="1" applyAlignment="1">
      <alignment/>
    </xf>
    <xf numFmtId="0" fontId="0" fillId="0" borderId="0" xfId="0" applyAlignment="1">
      <alignment horizontal="center"/>
    </xf>
    <xf numFmtId="164" fontId="0" fillId="0" borderId="0" xfId="0" applyNumberFormat="1" applyAlignment="1">
      <alignment/>
    </xf>
    <xf numFmtId="0" fontId="5" fillId="0" borderId="0" xfId="0" applyFont="1" applyAlignment="1">
      <alignment/>
    </xf>
    <xf numFmtId="0" fontId="0" fillId="0" borderId="1" xfId="0" applyBorder="1" applyAlignment="1">
      <alignment/>
    </xf>
    <xf numFmtId="0" fontId="5" fillId="0" borderId="1" xfId="0" applyFont="1" applyBorder="1" applyAlignment="1">
      <alignment/>
    </xf>
    <xf numFmtId="0" fontId="6" fillId="0" borderId="0" xfId="0" applyFont="1" applyAlignment="1">
      <alignment/>
    </xf>
    <xf numFmtId="10" fontId="0" fillId="0" borderId="0" xfId="0" applyNumberFormat="1" applyAlignment="1">
      <alignment horizontal="center"/>
    </xf>
    <xf numFmtId="49" fontId="0" fillId="0" borderId="0" xfId="0" applyNumberFormat="1" applyAlignment="1">
      <alignment/>
    </xf>
    <xf numFmtId="49" fontId="0" fillId="0" borderId="0" xfId="0" applyNumberFormat="1" applyAlignment="1">
      <alignment horizontal="left"/>
    </xf>
    <xf numFmtId="49" fontId="0" fillId="0" borderId="1" xfId="0" applyNumberFormat="1" applyBorder="1" applyAlignment="1">
      <alignment/>
    </xf>
    <xf numFmtId="49" fontId="0" fillId="0" borderId="1" xfId="0" applyNumberFormat="1" applyBorder="1" applyAlignment="1">
      <alignment horizontal="left"/>
    </xf>
    <xf numFmtId="49" fontId="0" fillId="0" borderId="0" xfId="0" applyNumberFormat="1" applyAlignment="1">
      <alignment horizontal="right"/>
    </xf>
    <xf numFmtId="49" fontId="0" fillId="0" borderId="0" xfId="0" applyNumberFormat="1" applyAlignment="1" quotePrefix="1">
      <alignment horizontal="right"/>
    </xf>
    <xf numFmtId="49" fontId="0" fillId="0" borderId="1" xfId="0" applyNumberFormat="1" applyBorder="1" applyAlignment="1" quotePrefix="1">
      <alignment horizontal="right"/>
    </xf>
    <xf numFmtId="0" fontId="0" fillId="0" borderId="0" xfId="0" applyAlignment="1">
      <alignment/>
    </xf>
    <xf numFmtId="10" fontId="0" fillId="0" borderId="0" xfId="0" applyNumberFormat="1" applyAlignment="1">
      <alignment horizontal="center" wrapText="1"/>
    </xf>
    <xf numFmtId="166" fontId="0" fillId="0" borderId="0" xfId="15" applyNumberFormat="1" applyAlignment="1">
      <alignment/>
    </xf>
    <xf numFmtId="0" fontId="6" fillId="0" borderId="0" xfId="0" applyFont="1" applyAlignment="1">
      <alignment horizontal="right"/>
    </xf>
    <xf numFmtId="166" fontId="0" fillId="0" borderId="0" xfId="0" applyNumberFormat="1" applyAlignment="1">
      <alignment/>
    </xf>
    <xf numFmtId="166" fontId="0" fillId="0" borderId="1" xfId="15" applyNumberFormat="1" applyBorder="1" applyAlignment="1">
      <alignment/>
    </xf>
    <xf numFmtId="166" fontId="0" fillId="0" borderId="2" xfId="0" applyNumberFormat="1" applyBorder="1" applyAlignment="1">
      <alignment/>
    </xf>
    <xf numFmtId="166" fontId="0" fillId="0" borderId="0" xfId="15" applyNumberFormat="1" applyAlignment="1">
      <alignment/>
    </xf>
    <xf numFmtId="166" fontId="0" fillId="0" borderId="1" xfId="15" applyNumberFormat="1" applyBorder="1" applyAlignment="1">
      <alignment/>
    </xf>
    <xf numFmtId="0" fontId="6" fillId="0" borderId="0" xfId="0" applyFont="1" applyAlignment="1">
      <alignment horizontal="left"/>
    </xf>
    <xf numFmtId="0" fontId="0" fillId="2" borderId="0" xfId="0" applyFill="1" applyAlignment="1">
      <alignment/>
    </xf>
    <xf numFmtId="166" fontId="0" fillId="3" borderId="0" xfId="15" applyNumberFormat="1" applyFill="1" applyAlignment="1">
      <alignment/>
    </xf>
    <xf numFmtId="0" fontId="0" fillId="3" borderId="0" xfId="0" applyFill="1" applyAlignment="1">
      <alignment/>
    </xf>
    <xf numFmtId="166" fontId="0" fillId="4" borderId="0" xfId="15" applyNumberFormat="1" applyFill="1" applyAlignment="1">
      <alignment/>
    </xf>
    <xf numFmtId="0" fontId="0" fillId="4" borderId="0" xfId="0" applyFill="1" applyAlignment="1">
      <alignment/>
    </xf>
    <xf numFmtId="0" fontId="0" fillId="5" borderId="0" xfId="0" applyFill="1" applyAlignment="1">
      <alignment horizontal="center"/>
    </xf>
    <xf numFmtId="0" fontId="0" fillId="5" borderId="1" xfId="0" applyFill="1" applyBorder="1" applyAlignment="1">
      <alignment horizontal="center"/>
    </xf>
    <xf numFmtId="0" fontId="0" fillId="5" borderId="0" xfId="0" applyFill="1" applyAlignment="1">
      <alignment/>
    </xf>
    <xf numFmtId="0" fontId="0" fillId="6" borderId="0" xfId="0" applyFill="1" applyAlignment="1">
      <alignment/>
    </xf>
    <xf numFmtId="166" fontId="0" fillId="6" borderId="0" xfId="15" applyNumberFormat="1" applyFont="1" applyFill="1" applyAlignment="1">
      <alignment/>
    </xf>
    <xf numFmtId="166" fontId="0" fillId="6" borderId="0" xfId="15" applyNumberFormat="1" applyFont="1" applyFill="1" applyBorder="1" applyAlignment="1">
      <alignment/>
    </xf>
    <xf numFmtId="166" fontId="6" fillId="0" borderId="0" xfId="0" applyNumberFormat="1" applyFont="1" applyAlignment="1">
      <alignment/>
    </xf>
    <xf numFmtId="166" fontId="0" fillId="3" borderId="0" xfId="15" applyNumberFormat="1" applyFill="1" applyAlignment="1">
      <alignment/>
    </xf>
    <xf numFmtId="166" fontId="0" fillId="4" borderId="0" xfId="15" applyNumberFormat="1" applyFill="1" applyAlignment="1">
      <alignment/>
    </xf>
    <xf numFmtId="0" fontId="0" fillId="7" borderId="0" xfId="0" applyFill="1" applyAlignment="1">
      <alignment/>
    </xf>
    <xf numFmtId="0" fontId="9" fillId="0" borderId="0" xfId="0" applyFont="1" applyAlignment="1">
      <alignment/>
    </xf>
    <xf numFmtId="0" fontId="0" fillId="0" borderId="0" xfId="0" applyFont="1" applyAlignment="1">
      <alignment/>
    </xf>
    <xf numFmtId="0" fontId="0" fillId="7" borderId="0" xfId="0" applyFill="1" applyAlignment="1">
      <alignment vertical="top"/>
    </xf>
    <xf numFmtId="0" fontId="4" fillId="7" borderId="0" xfId="0" applyFont="1" applyFill="1" applyAlignment="1">
      <alignment/>
    </xf>
    <xf numFmtId="0" fontId="10" fillId="7" borderId="0" xfId="0" applyFont="1" applyFill="1" applyAlignment="1">
      <alignment horizontal="center"/>
    </xf>
    <xf numFmtId="0" fontId="5" fillId="7" borderId="0" xfId="0" applyFont="1" applyFill="1" applyAlignment="1">
      <alignment horizontal="center"/>
    </xf>
    <xf numFmtId="0" fontId="0" fillId="7" borderId="0" xfId="0" applyFill="1" applyAlignment="1">
      <alignment horizontal="center"/>
    </xf>
    <xf numFmtId="0" fontId="4" fillId="7" borderId="0" xfId="0" applyFont="1" applyFill="1" applyAlignment="1">
      <alignment horizontal="left" vertical="top" wrapText="1"/>
    </xf>
    <xf numFmtId="0" fontId="0" fillId="0" borderId="1" xfId="0"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7"/>
  <sheetViews>
    <sheetView tabSelected="1" workbookViewId="0" topLeftCell="A1">
      <selection activeCell="B1" sqref="B1:L1"/>
    </sheetView>
  </sheetViews>
  <sheetFormatPr defaultColWidth="9.140625" defaultRowHeight="12.75"/>
  <cols>
    <col min="1" max="16384" width="9.140625" style="40" customWidth="1"/>
  </cols>
  <sheetData>
    <row r="1" spans="2:12" s="43" customFormat="1" ht="33" customHeight="1">
      <c r="B1" s="45" t="s">
        <v>72</v>
      </c>
      <c r="C1" s="45"/>
      <c r="D1" s="45"/>
      <c r="E1" s="45"/>
      <c r="F1" s="45"/>
      <c r="G1" s="45"/>
      <c r="H1" s="45"/>
      <c r="I1" s="45"/>
      <c r="J1" s="45"/>
      <c r="K1" s="45"/>
      <c r="L1" s="45"/>
    </row>
    <row r="2" spans="2:12" s="43" customFormat="1" ht="15.75" customHeight="1">
      <c r="B2" s="46" t="s">
        <v>69</v>
      </c>
      <c r="C2" s="46"/>
      <c r="D2" s="46"/>
      <c r="E2" s="46"/>
      <c r="F2" s="46"/>
      <c r="G2" s="46"/>
      <c r="H2" s="46"/>
      <c r="I2" s="46"/>
      <c r="J2" s="46"/>
      <c r="K2" s="46"/>
      <c r="L2" s="46"/>
    </row>
    <row r="3" spans="2:12" s="43" customFormat="1" ht="12.75" customHeight="1">
      <c r="B3" s="47" t="s">
        <v>70</v>
      </c>
      <c r="C3" s="47"/>
      <c r="D3" s="47"/>
      <c r="E3" s="47"/>
      <c r="F3" s="47"/>
      <c r="G3" s="47"/>
      <c r="H3" s="47"/>
      <c r="I3" s="47"/>
      <c r="J3" s="47"/>
      <c r="K3" s="47"/>
      <c r="L3" s="47"/>
    </row>
    <row r="4" spans="2:12" s="43" customFormat="1" ht="12.75" customHeight="1">
      <c r="B4" s="40"/>
      <c r="C4" s="40"/>
      <c r="D4" s="40"/>
      <c r="E4" s="40"/>
      <c r="F4" s="40"/>
      <c r="G4" s="40"/>
      <c r="H4" s="40"/>
      <c r="I4" s="40"/>
      <c r="J4" s="40"/>
      <c r="K4" s="40"/>
      <c r="L4" s="40"/>
    </row>
    <row r="5" spans="2:12" s="43" customFormat="1" ht="12.75" customHeight="1">
      <c r="B5" s="44" t="s">
        <v>71</v>
      </c>
      <c r="C5" s="40"/>
      <c r="D5" s="40"/>
      <c r="E5" s="40"/>
      <c r="F5" s="40"/>
      <c r="G5" s="40"/>
      <c r="H5" s="40"/>
      <c r="I5" s="40"/>
      <c r="J5" s="40"/>
      <c r="K5" s="40"/>
      <c r="L5" s="40"/>
    </row>
    <row r="6" spans="2:12" s="43" customFormat="1" ht="12.75" customHeight="1">
      <c r="B6" s="40"/>
      <c r="C6" s="40"/>
      <c r="D6" s="40"/>
      <c r="E6" s="40"/>
      <c r="F6" s="40"/>
      <c r="G6" s="40"/>
      <c r="H6" s="40"/>
      <c r="I6" s="40"/>
      <c r="J6" s="40"/>
      <c r="K6" s="40"/>
      <c r="L6" s="40"/>
    </row>
    <row r="7" spans="2:12" s="43" customFormat="1" ht="48.75" customHeight="1">
      <c r="B7" s="48" t="s">
        <v>73</v>
      </c>
      <c r="C7" s="48"/>
      <c r="D7" s="48"/>
      <c r="E7" s="48"/>
      <c r="F7" s="48"/>
      <c r="G7" s="48"/>
      <c r="H7" s="48"/>
      <c r="I7" s="48"/>
      <c r="J7" s="48"/>
      <c r="K7" s="48"/>
      <c r="L7" s="48"/>
    </row>
  </sheetData>
  <mergeCells count="4">
    <mergeCell ref="B1:L1"/>
    <mergeCell ref="B2:L2"/>
    <mergeCell ref="B3:L3"/>
    <mergeCell ref="B7:L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43"/>
  </sheetPr>
  <dimension ref="A1:K18"/>
  <sheetViews>
    <sheetView workbookViewId="0" topLeftCell="A1">
      <selection activeCell="C8" sqref="C8"/>
    </sheetView>
  </sheetViews>
  <sheetFormatPr defaultColWidth="9.140625" defaultRowHeight="12.75"/>
  <cols>
    <col min="1" max="1" width="3.140625" style="0" customWidth="1"/>
    <col min="2" max="2" width="5.57421875" style="0" customWidth="1"/>
    <col min="3" max="3" width="26.57421875" style="0" bestFit="1" customWidth="1"/>
    <col min="4" max="4" width="9.8515625" style="2" customWidth="1"/>
    <col min="5" max="5" width="11.8515625" style="2" customWidth="1"/>
    <col min="6" max="6" width="19.57421875" style="2" bestFit="1" customWidth="1"/>
    <col min="7" max="7" width="17.421875" style="2" customWidth="1"/>
    <col min="8" max="8" width="16.57421875" style="0" customWidth="1"/>
    <col min="10" max="10" width="15.140625" style="0" customWidth="1"/>
  </cols>
  <sheetData>
    <row r="1" ht="23.25">
      <c r="A1" s="41" t="s">
        <v>64</v>
      </c>
    </row>
    <row r="2" ht="12.75"/>
    <row r="3" ht="12.75"/>
    <row r="4" spans="6:8" ht="12.75">
      <c r="F4" s="16"/>
      <c r="G4" s="16"/>
      <c r="H4" s="16"/>
    </row>
    <row r="5" spans="1:10" ht="24.75" customHeight="1">
      <c r="A5" t="s">
        <v>0</v>
      </c>
      <c r="C5" t="s">
        <v>23</v>
      </c>
      <c r="D5" s="17" t="s">
        <v>45</v>
      </c>
      <c r="E5" s="17" t="s">
        <v>43</v>
      </c>
      <c r="F5" s="17" t="s">
        <v>40</v>
      </c>
      <c r="G5" s="17" t="s">
        <v>41</v>
      </c>
      <c r="H5" s="17" t="s">
        <v>42</v>
      </c>
      <c r="I5" s="17" t="s">
        <v>48</v>
      </c>
      <c r="J5" s="17" t="s">
        <v>50</v>
      </c>
    </row>
    <row r="6" spans="4:9" ht="12.75">
      <c r="D6" s="2" t="s">
        <v>46</v>
      </c>
      <c r="E6" s="2" t="s">
        <v>44</v>
      </c>
      <c r="F6" s="8" t="s">
        <v>29</v>
      </c>
      <c r="G6" s="8" t="s">
        <v>29</v>
      </c>
      <c r="H6" s="8" t="s">
        <v>39</v>
      </c>
      <c r="I6" s="8" t="s">
        <v>49</v>
      </c>
    </row>
    <row r="7" ht="12.75">
      <c r="A7" t="s">
        <v>36</v>
      </c>
    </row>
    <row r="8" spans="3:10" ht="12.75">
      <c r="C8" s="26" t="s">
        <v>26</v>
      </c>
      <c r="D8" s="27"/>
      <c r="E8" s="29"/>
      <c r="F8" s="2" t="str">
        <f>IF(C8='Table 1'!$A$3,'Table 1'!$F$3,IF(C8='Table 1'!$A$4,'Table 1'!$F$4," "))</f>
        <v> </v>
      </c>
      <c r="G8" s="31"/>
      <c r="H8" s="18">
        <f>(E8*G8/100)*D8</f>
        <v>0</v>
      </c>
      <c r="I8" s="35"/>
      <c r="J8" s="20">
        <f>H8*(1+((100-I8)/100))</f>
        <v>0</v>
      </c>
    </row>
    <row r="9" spans="3:10" ht="12.75">
      <c r="C9" s="26" t="s">
        <v>26</v>
      </c>
      <c r="D9" s="27"/>
      <c r="E9" s="29"/>
      <c r="F9" s="2" t="str">
        <f>IF(C9='Table 1'!$A$3,'Table 1'!$F$3,IF(C9='Table 1'!$A$4,'Table 1'!$F$4," "))</f>
        <v> </v>
      </c>
      <c r="G9" s="31"/>
      <c r="H9" s="18">
        <f>(E9*G9/100)*D9</f>
        <v>0</v>
      </c>
      <c r="I9" s="35"/>
      <c r="J9" s="20">
        <f>H9*(1+((100-I9)/100))</f>
        <v>0</v>
      </c>
    </row>
    <row r="10" spans="3:10" ht="13.5" thickBot="1">
      <c r="C10" s="26" t="s">
        <v>26</v>
      </c>
      <c r="D10" s="27"/>
      <c r="E10" s="29"/>
      <c r="F10" s="2" t="str">
        <f>IF(C10='Table 1'!$A$3,'Table 1'!$F$3,IF(C10='Table 1'!$A$4,'Table 1'!$F$4," "))</f>
        <v> </v>
      </c>
      <c r="G10" s="32"/>
      <c r="H10" s="21">
        <f>(E10*G10/100)*D10</f>
        <v>0</v>
      </c>
      <c r="I10" s="36"/>
      <c r="J10" s="22">
        <f>H10*(1+((100-I10)/100))</f>
        <v>0</v>
      </c>
    </row>
    <row r="11" spans="4:11" ht="12.75">
      <c r="D11" s="18"/>
      <c r="E11" s="18"/>
      <c r="G11" s="19" t="s">
        <v>47</v>
      </c>
      <c r="H11" s="20">
        <f>SUM(H8:H10)</f>
        <v>0</v>
      </c>
      <c r="J11" s="37">
        <f>SUM(J8:J10)</f>
        <v>0</v>
      </c>
      <c r="K11" s="25" t="s">
        <v>51</v>
      </c>
    </row>
    <row r="12" spans="4:5" ht="12.75">
      <c r="D12" s="18"/>
      <c r="E12" s="18"/>
    </row>
    <row r="13" spans="1:3" ht="12.75">
      <c r="A13" s="7" t="s">
        <v>62</v>
      </c>
      <c r="B13" s="7"/>
      <c r="C13" s="7"/>
    </row>
    <row r="14" spans="1:3" ht="12.75">
      <c r="A14" s="26" t="s">
        <v>52</v>
      </c>
      <c r="B14" s="26"/>
      <c r="C14" t="s">
        <v>54</v>
      </c>
    </row>
    <row r="15" spans="1:3" ht="12.75">
      <c r="A15" s="28" t="s">
        <v>53</v>
      </c>
      <c r="B15" s="28"/>
      <c r="C15" t="s">
        <v>55</v>
      </c>
    </row>
    <row r="16" spans="1:3" ht="12.75">
      <c r="A16" s="30" t="s">
        <v>56</v>
      </c>
      <c r="B16" s="30"/>
      <c r="C16" t="s">
        <v>57</v>
      </c>
    </row>
    <row r="17" spans="1:3" ht="12.75">
      <c r="A17" s="33" t="s">
        <v>58</v>
      </c>
      <c r="B17" s="33"/>
      <c r="C17" t="s">
        <v>59</v>
      </c>
    </row>
    <row r="18" spans="1:3" ht="12.75">
      <c r="A18" s="34" t="s">
        <v>60</v>
      </c>
      <c r="B18" s="34"/>
      <c r="C18" t="s">
        <v>61</v>
      </c>
    </row>
  </sheetData>
  <dataValidations count="2">
    <dataValidation type="list" allowBlank="1" showInputMessage="1" showErrorMessage="1" sqref="G8:G10">
      <formula1>Intake</formula1>
    </dataValidation>
    <dataValidation type="list" allowBlank="1" showInputMessage="1" showErrorMessage="1" sqref="C8:C10">
      <formula1>Dairy</formula1>
    </dataValidation>
  </dataValidation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tabColor indexed="8"/>
  </sheetPr>
  <dimension ref="A1:K24"/>
  <sheetViews>
    <sheetView workbookViewId="0" topLeftCell="A1">
      <selection activeCell="H23" sqref="H23"/>
    </sheetView>
  </sheetViews>
  <sheetFormatPr defaultColWidth="9.140625" defaultRowHeight="12.75"/>
  <cols>
    <col min="1" max="1" width="3.140625" style="0" customWidth="1"/>
    <col min="2" max="2" width="5.57421875" style="0" customWidth="1"/>
    <col min="3" max="3" width="26.57421875" style="0" bestFit="1" customWidth="1"/>
    <col min="4" max="4" width="9.8515625" style="2" customWidth="1"/>
    <col min="5" max="5" width="11.8515625" style="2" customWidth="1"/>
    <col min="6" max="6" width="19.57421875" style="2" bestFit="1" customWidth="1"/>
    <col min="7" max="7" width="17.421875" style="2" customWidth="1"/>
    <col min="8" max="8" width="16.57421875" style="0" customWidth="1"/>
    <col min="10" max="10" width="15.140625" style="0" customWidth="1"/>
  </cols>
  <sheetData>
    <row r="1" ht="23.25">
      <c r="A1" s="41" t="s">
        <v>65</v>
      </c>
    </row>
    <row r="2" ht="12.75" customHeight="1">
      <c r="A2" s="42"/>
    </row>
    <row r="3" ht="12.75" customHeight="1">
      <c r="A3" s="7"/>
    </row>
    <row r="4" spans="6:8" ht="12.75" customHeight="1">
      <c r="F4" s="16"/>
      <c r="G4" s="16"/>
      <c r="H4" s="16"/>
    </row>
    <row r="5" spans="1:10" ht="24.75" customHeight="1">
      <c r="A5" t="s">
        <v>0</v>
      </c>
      <c r="C5" t="s">
        <v>23</v>
      </c>
      <c r="D5" s="17" t="s">
        <v>45</v>
      </c>
      <c r="E5" s="17" t="s">
        <v>43</v>
      </c>
      <c r="F5" s="17" t="s">
        <v>40</v>
      </c>
      <c r="G5" s="17" t="s">
        <v>41</v>
      </c>
      <c r="H5" s="17" t="s">
        <v>42</v>
      </c>
      <c r="I5" s="17" t="s">
        <v>48</v>
      </c>
      <c r="J5" s="17" t="s">
        <v>50</v>
      </c>
    </row>
    <row r="6" spans="4:9" ht="12.75">
      <c r="D6" s="2" t="s">
        <v>46</v>
      </c>
      <c r="E6" s="2" t="s">
        <v>44</v>
      </c>
      <c r="F6" s="8" t="s">
        <v>29</v>
      </c>
      <c r="G6" s="8" t="s">
        <v>29</v>
      </c>
      <c r="H6" s="8" t="s">
        <v>39</v>
      </c>
      <c r="I6" s="8" t="s">
        <v>49</v>
      </c>
    </row>
    <row r="7" spans="1:8" ht="12.75">
      <c r="A7" t="s">
        <v>35</v>
      </c>
      <c r="D7" s="23"/>
      <c r="E7" s="23"/>
      <c r="F7" s="8"/>
      <c r="G7" s="8"/>
      <c r="H7" s="1"/>
    </row>
    <row r="8" spans="3:10" ht="12.75">
      <c r="C8" s="26" t="s">
        <v>26</v>
      </c>
      <c r="D8" s="38"/>
      <c r="E8" s="39"/>
      <c r="F8" s="8" t="str">
        <f>IF(C8='Table 1'!$A$5,'Table 1'!$F$5,IF(C8='Table 1'!$A$6,'Table 1'!$F$6,IF(C8='Table 1'!$A$7,'Table 1'!$F$7,IF(C8='Table 1'!$A$8,'Table 1'!$F$8,IF(C8='Table 1'!$A$9,'Table 1'!$F$9,IF(C8='Table 1'!$A$10,'Table 1'!$F$10,IF(C8='Table 1'!$A$11,'Table 1'!$F$11,IF(C8='Table 1'!$A$12,'Table 1'!$F$12," "))))))))</f>
        <v> </v>
      </c>
      <c r="G8" s="31"/>
      <c r="H8" s="23">
        <f aca="true" t="shared" si="0" ref="H8:H15">(E8*G8/100)*D8</f>
        <v>0</v>
      </c>
      <c r="I8" s="34"/>
      <c r="J8" s="20">
        <f>H8*(1+((100-I8)/100))</f>
        <v>0</v>
      </c>
    </row>
    <row r="9" spans="3:10" ht="12.75">
      <c r="C9" s="26" t="s">
        <v>26</v>
      </c>
      <c r="D9" s="38"/>
      <c r="E9" s="39"/>
      <c r="F9" s="8" t="str">
        <f>IF(C9='Table 1'!$A$5,'Table 1'!$F$5,IF(C9='Table 1'!$A$6,'Table 1'!$F$6,IF(C9='Table 1'!$A$7,'Table 1'!$F$7,IF(C9='Table 1'!$A$8,'Table 1'!$F$8,IF(C9='Table 1'!$A$9,'Table 1'!$F$9,IF(C9='Table 1'!$A$10,'Table 1'!$F$10,IF(C9='Table 1'!$A$11,'Table 1'!$F$11,IF(C9='Table 1'!$A$12,'Table 1'!$F$12," "))))))))</f>
        <v> </v>
      </c>
      <c r="G9" s="31"/>
      <c r="H9" s="23">
        <f t="shared" si="0"/>
        <v>0</v>
      </c>
      <c r="I9" s="34"/>
      <c r="J9" s="20">
        <f aca="true" t="shared" si="1" ref="J9:J15">H9*(1+((100-I9)/100))</f>
        <v>0</v>
      </c>
    </row>
    <row r="10" spans="3:10" ht="12.75">
      <c r="C10" s="26" t="s">
        <v>26</v>
      </c>
      <c r="D10" s="38"/>
      <c r="E10" s="39"/>
      <c r="F10" s="8" t="str">
        <f>IF(C10='Table 1'!$A$5,'Table 1'!$F$5,IF(C10='Table 1'!$A$6,'Table 1'!$F$6,IF(C10='Table 1'!$A$7,'Table 1'!$F$7,IF(C10='Table 1'!$A$8,'Table 1'!$F$8,IF(C10='Table 1'!$A$9,'Table 1'!$F$9,IF(C10='Table 1'!$A$10,'Table 1'!$F$10,IF(C10='Table 1'!$A$11,'Table 1'!$F$11,IF(C10='Table 1'!$A$12,'Table 1'!$F$12," "))))))))</f>
        <v> </v>
      </c>
      <c r="G10" s="31"/>
      <c r="H10" s="23">
        <f t="shared" si="0"/>
        <v>0</v>
      </c>
      <c r="I10" s="34"/>
      <c r="J10" s="20">
        <f t="shared" si="1"/>
        <v>0</v>
      </c>
    </row>
    <row r="11" spans="3:10" ht="12.75">
      <c r="C11" s="26" t="s">
        <v>26</v>
      </c>
      <c r="D11" s="38"/>
      <c r="E11" s="39"/>
      <c r="F11" s="8" t="str">
        <f>IF(C11='Table 1'!$A$5,'Table 1'!$F$5,IF(C11='Table 1'!$A$6,'Table 1'!$F$6,IF(C11='Table 1'!$A$7,'Table 1'!$F$7,IF(C11='Table 1'!$A$8,'Table 1'!$F$8,IF(C11='Table 1'!$A$9,'Table 1'!$F$9,IF(C11='Table 1'!$A$10,'Table 1'!$F$10,IF(C11='Table 1'!$A$11,'Table 1'!$F$11,IF(C11='Table 1'!$A$12,'Table 1'!$F$12," "))))))))</f>
        <v> </v>
      </c>
      <c r="G11" s="31"/>
      <c r="H11" s="23">
        <f t="shared" si="0"/>
        <v>0</v>
      </c>
      <c r="I11" s="34"/>
      <c r="J11" s="20">
        <f t="shared" si="1"/>
        <v>0</v>
      </c>
    </row>
    <row r="12" spans="3:10" ht="12.75">
      <c r="C12" s="26" t="s">
        <v>26</v>
      </c>
      <c r="D12" s="38"/>
      <c r="E12" s="39"/>
      <c r="F12" s="8" t="str">
        <f>IF(C12='Table 1'!$A$5,'Table 1'!$F$5,IF(C12='Table 1'!$A$6,'Table 1'!$F$6,IF(C12='Table 1'!$A$7,'Table 1'!$F$7,IF(C12='Table 1'!$A$8,'Table 1'!$F$8,IF(C12='Table 1'!$A$9,'Table 1'!$F$9,IF(C12='Table 1'!$A$10,'Table 1'!$F$10,IF(C12='Table 1'!$A$11,'Table 1'!$F$11,IF(C12='Table 1'!$A$12,'Table 1'!$F$12," "))))))))</f>
        <v> </v>
      </c>
      <c r="G12" s="31"/>
      <c r="H12" s="23">
        <f t="shared" si="0"/>
        <v>0</v>
      </c>
      <c r="I12" s="34"/>
      <c r="J12" s="20">
        <f t="shared" si="1"/>
        <v>0</v>
      </c>
    </row>
    <row r="13" spans="3:10" ht="12.75">
      <c r="C13" s="26" t="s">
        <v>26</v>
      </c>
      <c r="D13" s="38"/>
      <c r="E13" s="39"/>
      <c r="F13" s="8" t="str">
        <f>IF(C13='Table 1'!$A$5,'Table 1'!$F$5,IF(C13='Table 1'!$A$6,'Table 1'!$F$6,IF(C13='Table 1'!$A$7,'Table 1'!$F$7,IF(C13='Table 1'!$A$8,'Table 1'!$F$8,IF(C13='Table 1'!$A$9,'Table 1'!$F$9,IF(C13='Table 1'!$A$10,'Table 1'!$F$10,IF(C13='Table 1'!$A$11,'Table 1'!$F$11,IF(C13='Table 1'!$A$12,'Table 1'!$F$12," "))))))))</f>
        <v> </v>
      </c>
      <c r="G13" s="31"/>
      <c r="H13" s="23">
        <f t="shared" si="0"/>
        <v>0</v>
      </c>
      <c r="I13" s="34"/>
      <c r="J13" s="20">
        <f t="shared" si="1"/>
        <v>0</v>
      </c>
    </row>
    <row r="14" spans="3:10" ht="12.75">
      <c r="C14" s="26" t="s">
        <v>26</v>
      </c>
      <c r="D14" s="38"/>
      <c r="E14" s="39"/>
      <c r="F14" s="8" t="str">
        <f>IF(C14='Table 1'!$A$5,'Table 1'!$F$5,IF(C14='Table 1'!$A$6,'Table 1'!$F$6,IF(C14='Table 1'!$A$7,'Table 1'!$F$7,IF(C14='Table 1'!$A$8,'Table 1'!$F$8,IF(C14='Table 1'!$A$9,'Table 1'!$F$9,IF(C14='Table 1'!$A$10,'Table 1'!$F$10,IF(C14='Table 1'!$A$11,'Table 1'!$F$11,IF(C14='Table 1'!$A$12,'Table 1'!$F$12," "))))))))</f>
        <v> </v>
      </c>
      <c r="G14" s="31"/>
      <c r="H14" s="23">
        <f t="shared" si="0"/>
        <v>0</v>
      </c>
      <c r="I14" s="34"/>
      <c r="J14" s="20">
        <f t="shared" si="1"/>
        <v>0</v>
      </c>
    </row>
    <row r="15" spans="3:10" ht="13.5" thickBot="1">
      <c r="C15" s="26" t="s">
        <v>26</v>
      </c>
      <c r="D15" s="38"/>
      <c r="E15" s="39"/>
      <c r="F15" s="8" t="str">
        <f>IF(C15='Table 1'!$A$5,'Table 1'!$F$5,IF(C15='Table 1'!$A$6,'Table 1'!$F$6,IF(C15='Table 1'!$A$7,'Table 1'!$F$7,IF(C15='Table 1'!$A$8,'Table 1'!$F$8,IF(C15='Table 1'!$A$9,'Table 1'!$F$9,IF(C15='Table 1'!$A$10,'Table 1'!$F$10,IF(C15='Table 1'!$A$11,'Table 1'!$F$11,IF(C15='Table 1'!$A$12,'Table 1'!$F$12," "))))))))</f>
        <v> </v>
      </c>
      <c r="G15" s="32"/>
      <c r="H15" s="24">
        <f t="shared" si="0"/>
        <v>0</v>
      </c>
      <c r="I15" s="34"/>
      <c r="J15" s="22">
        <f t="shared" si="1"/>
        <v>0</v>
      </c>
    </row>
    <row r="16" spans="4:11" ht="12.75">
      <c r="D16" s="23"/>
      <c r="E16" s="23"/>
      <c r="F16" s="8"/>
      <c r="G16" s="19" t="s">
        <v>47</v>
      </c>
      <c r="H16" s="20">
        <f>SUM(H8:H15)</f>
        <v>0</v>
      </c>
      <c r="J16" s="37">
        <f>SUM(J8:J15)</f>
        <v>0</v>
      </c>
      <c r="K16" s="25" t="s">
        <v>51</v>
      </c>
    </row>
    <row r="17" spans="4:8" ht="12.75">
      <c r="D17" s="23"/>
      <c r="E17" s="23"/>
      <c r="F17" s="8"/>
      <c r="G17" s="8"/>
      <c r="H17" s="1"/>
    </row>
    <row r="18" spans="6:8" ht="12.75">
      <c r="F18" s="8"/>
      <c r="G18" s="8"/>
      <c r="H18" s="1"/>
    </row>
    <row r="19" spans="1:3" ht="12.75">
      <c r="A19" s="7" t="s">
        <v>62</v>
      </c>
      <c r="B19" s="7"/>
      <c r="C19" s="7"/>
    </row>
    <row r="20" spans="1:3" ht="12.75">
      <c r="A20" s="26" t="s">
        <v>52</v>
      </c>
      <c r="B20" s="26"/>
      <c r="C20" t="s">
        <v>54</v>
      </c>
    </row>
    <row r="21" spans="1:3" ht="12.75">
      <c r="A21" s="28" t="s">
        <v>53</v>
      </c>
      <c r="B21" s="28"/>
      <c r="C21" t="s">
        <v>55</v>
      </c>
    </row>
    <row r="22" spans="1:3" ht="12.75">
      <c r="A22" s="30" t="s">
        <v>56</v>
      </c>
      <c r="B22" s="30"/>
      <c r="C22" t="s">
        <v>57</v>
      </c>
    </row>
    <row r="23" spans="1:3" ht="12.75">
      <c r="A23" s="33" t="s">
        <v>58</v>
      </c>
      <c r="B23" s="33"/>
      <c r="C23" t="s">
        <v>59</v>
      </c>
    </row>
    <row r="24" spans="1:3" ht="12.75">
      <c r="A24" s="34" t="s">
        <v>60</v>
      </c>
      <c r="B24" s="34"/>
      <c r="C24" t="s">
        <v>61</v>
      </c>
    </row>
  </sheetData>
  <dataValidations count="2">
    <dataValidation type="list" allowBlank="1" showInputMessage="1" showErrorMessage="1" sqref="G19 G8:G15">
      <formula1>Intake</formula1>
    </dataValidation>
    <dataValidation type="list" allowBlank="1" showInputMessage="1" showErrorMessage="1" sqref="C8:C15">
      <formula1>Beef</formula1>
    </dataValidation>
  </dataValidation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tabColor indexed="9"/>
  </sheetPr>
  <dimension ref="A1:K20"/>
  <sheetViews>
    <sheetView workbookViewId="0" topLeftCell="A1">
      <selection activeCell="E37" sqref="E37"/>
    </sheetView>
  </sheetViews>
  <sheetFormatPr defaultColWidth="9.140625" defaultRowHeight="12.75"/>
  <cols>
    <col min="1" max="1" width="3.140625" style="0" customWidth="1"/>
    <col min="2" max="2" width="5.57421875" style="0" customWidth="1"/>
    <col min="3" max="3" width="26.57421875" style="0" bestFit="1" customWidth="1"/>
    <col min="4" max="4" width="9.8515625" style="2" customWidth="1"/>
    <col min="5" max="5" width="11.8515625" style="2" customWidth="1"/>
    <col min="6" max="6" width="19.57421875" style="2" bestFit="1" customWidth="1"/>
    <col min="7" max="7" width="17.421875" style="2" customWidth="1"/>
    <col min="8" max="8" width="16.57421875" style="0" customWidth="1"/>
    <col min="10" max="10" width="15.140625" style="0" customWidth="1"/>
  </cols>
  <sheetData>
    <row r="1" ht="23.25">
      <c r="A1" s="41" t="s">
        <v>66</v>
      </c>
    </row>
    <row r="2" ht="12.75"/>
    <row r="3" ht="12.75"/>
    <row r="4" spans="6:8" ht="12.75">
      <c r="F4" s="16"/>
      <c r="G4" s="16"/>
      <c r="H4" s="16"/>
    </row>
    <row r="5" spans="1:10" ht="24.75" customHeight="1">
      <c r="A5" t="s">
        <v>0</v>
      </c>
      <c r="C5" t="s">
        <v>23</v>
      </c>
      <c r="D5" s="17" t="s">
        <v>45</v>
      </c>
      <c r="E5" s="17" t="s">
        <v>43</v>
      </c>
      <c r="F5" s="17" t="s">
        <v>40</v>
      </c>
      <c r="G5" s="17" t="s">
        <v>41</v>
      </c>
      <c r="H5" s="17" t="s">
        <v>42</v>
      </c>
      <c r="I5" s="17" t="s">
        <v>48</v>
      </c>
      <c r="J5" s="17" t="s">
        <v>50</v>
      </c>
    </row>
    <row r="6" spans="4:9" ht="12.75">
      <c r="D6" s="2" t="s">
        <v>46</v>
      </c>
      <c r="E6" s="2" t="s">
        <v>44</v>
      </c>
      <c r="F6" s="8" t="s">
        <v>29</v>
      </c>
      <c r="G6" s="8" t="s">
        <v>29</v>
      </c>
      <c r="H6" s="8" t="s">
        <v>39</v>
      </c>
      <c r="I6" s="8" t="s">
        <v>49</v>
      </c>
    </row>
    <row r="7" spans="1:8" ht="12.75">
      <c r="A7" t="s">
        <v>37</v>
      </c>
      <c r="D7" s="23"/>
      <c r="E7" s="23"/>
      <c r="F7" s="8"/>
      <c r="G7" s="8"/>
      <c r="H7" s="1"/>
    </row>
    <row r="8" spans="3:10" ht="12.75">
      <c r="C8" s="26" t="s">
        <v>26</v>
      </c>
      <c r="D8" s="38"/>
      <c r="E8" s="39"/>
      <c r="F8" s="8" t="str">
        <f>IF(C8='Table 1'!$A$13,'Table 1'!$F$13,IF(C8='Table 1'!$A$14,'Table 1'!$F$14,IF(C8='Table 1'!$A$15,'Table 1'!$F$15," ")))</f>
        <v> </v>
      </c>
      <c r="G8" s="31"/>
      <c r="H8" s="23">
        <f>(E8*G8/100)*D8</f>
        <v>0</v>
      </c>
      <c r="I8" s="34"/>
      <c r="J8" s="20">
        <f>H8*(1+((100-I8)/100))</f>
        <v>0</v>
      </c>
    </row>
    <row r="9" spans="3:10" ht="12.75">
      <c r="C9" s="26" t="s">
        <v>26</v>
      </c>
      <c r="D9" s="38"/>
      <c r="E9" s="39"/>
      <c r="F9" s="8" t="str">
        <f>IF(C9='Table 1'!$A$13,'Table 1'!$F$13,IF(C9='Table 1'!$A$14,'Table 1'!$F$14,IF(C9='Table 1'!$A$15,'Table 1'!$F$15," ")))</f>
        <v> </v>
      </c>
      <c r="G9" s="31"/>
      <c r="H9" s="23">
        <f>(E9*G9/100)*D9</f>
        <v>0</v>
      </c>
      <c r="I9" s="34"/>
      <c r="J9" s="20">
        <f>H9*(1+((100-I9)/100))</f>
        <v>0</v>
      </c>
    </row>
    <row r="10" spans="3:10" ht="13.5" thickBot="1">
      <c r="C10" s="26" t="s">
        <v>26</v>
      </c>
      <c r="D10" s="38"/>
      <c r="E10" s="39"/>
      <c r="F10" s="8" t="str">
        <f>IF(C10='Table 1'!$A$13,'Table 1'!$F$13,IF(C10='Table 1'!$A$14,'Table 1'!$F$14,IF(C10='Table 1'!$A$15,'Table 1'!$F$15," ")))</f>
        <v> </v>
      </c>
      <c r="G10" s="32"/>
      <c r="H10" s="24">
        <f>(E10*G10/100)*D10</f>
        <v>0</v>
      </c>
      <c r="I10" s="34"/>
      <c r="J10" s="22">
        <f>H10*(1+((100-I10)/100))</f>
        <v>0</v>
      </c>
    </row>
    <row r="11" spans="4:11" ht="12.75">
      <c r="D11" s="23"/>
      <c r="E11" s="23"/>
      <c r="F11" s="8"/>
      <c r="G11" s="19" t="s">
        <v>47</v>
      </c>
      <c r="H11" s="20">
        <f>SUM(H8:H10)</f>
        <v>0</v>
      </c>
      <c r="J11" s="37">
        <f>SUM(J8:J10)</f>
        <v>0</v>
      </c>
      <c r="K11" s="25" t="s">
        <v>51</v>
      </c>
    </row>
    <row r="12" spans="4:8" ht="12.75">
      <c r="D12" s="23"/>
      <c r="E12" s="23"/>
      <c r="F12" s="8"/>
      <c r="G12" s="8"/>
      <c r="H12" s="1"/>
    </row>
    <row r="15" spans="1:3" ht="12.75">
      <c r="A15" s="7" t="s">
        <v>62</v>
      </c>
      <c r="B15" s="7"/>
      <c r="C15" s="7"/>
    </row>
    <row r="16" spans="1:3" ht="12.75">
      <c r="A16" s="26" t="s">
        <v>52</v>
      </c>
      <c r="B16" s="26"/>
      <c r="C16" t="s">
        <v>54</v>
      </c>
    </row>
    <row r="17" spans="1:3" ht="12.75">
      <c r="A17" s="28" t="s">
        <v>53</v>
      </c>
      <c r="B17" s="28"/>
      <c r="C17" t="s">
        <v>55</v>
      </c>
    </row>
    <row r="18" spans="1:3" ht="12.75">
      <c r="A18" s="30" t="s">
        <v>56</v>
      </c>
      <c r="B18" s="30"/>
      <c r="C18" t="s">
        <v>57</v>
      </c>
    </row>
    <row r="19" spans="1:3" ht="12.75">
      <c r="A19" s="33" t="s">
        <v>58</v>
      </c>
      <c r="B19" s="33"/>
      <c r="C19" t="s">
        <v>59</v>
      </c>
    </row>
    <row r="20" spans="1:3" ht="12.75">
      <c r="A20" s="34" t="s">
        <v>60</v>
      </c>
      <c r="B20" s="34"/>
      <c r="C20" t="s">
        <v>61</v>
      </c>
    </row>
  </sheetData>
  <dataValidations count="3">
    <dataValidation type="list" allowBlank="1" showInputMessage="1" showErrorMessage="1" sqref="G13 G8:G10">
      <formula1>Intake</formula1>
    </dataValidation>
    <dataValidation type="list" allowBlank="1" showInputMessage="1" showErrorMessage="1" sqref="C13:C14">
      <formula1>Horse</formula1>
    </dataValidation>
    <dataValidation type="list" allowBlank="1" showInputMessage="1" showErrorMessage="1" sqref="C8:C10">
      <formula1>Sheep</formula1>
    </dataValidation>
  </dataValidation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tabColor indexed="60"/>
  </sheetPr>
  <dimension ref="A1:K20"/>
  <sheetViews>
    <sheetView workbookViewId="0" topLeftCell="A1">
      <selection activeCell="C36" sqref="C36"/>
    </sheetView>
  </sheetViews>
  <sheetFormatPr defaultColWidth="9.140625" defaultRowHeight="12.75"/>
  <cols>
    <col min="1" max="1" width="3.140625" style="0" customWidth="1"/>
    <col min="2" max="2" width="5.57421875" style="0" customWidth="1"/>
    <col min="3" max="3" width="26.57421875" style="0" bestFit="1" customWidth="1"/>
    <col min="4" max="4" width="9.8515625" style="2" customWidth="1"/>
    <col min="5" max="5" width="11.8515625" style="2" customWidth="1"/>
    <col min="6" max="6" width="19.57421875" style="2" bestFit="1" customWidth="1"/>
    <col min="7" max="7" width="17.421875" style="2" customWidth="1"/>
    <col min="8" max="8" width="16.57421875" style="0" customWidth="1"/>
    <col min="10" max="10" width="15.140625" style="0" customWidth="1"/>
  </cols>
  <sheetData>
    <row r="1" ht="23.25">
      <c r="A1" s="41" t="s">
        <v>67</v>
      </c>
    </row>
    <row r="2" ht="12.75"/>
    <row r="3" ht="12.75"/>
    <row r="4" spans="6:8" ht="12.75">
      <c r="F4" s="16"/>
      <c r="G4" s="16"/>
      <c r="H4" s="16"/>
    </row>
    <row r="5" spans="1:10" ht="24.75" customHeight="1">
      <c r="A5" t="s">
        <v>0</v>
      </c>
      <c r="C5" t="s">
        <v>23</v>
      </c>
      <c r="D5" s="17" t="s">
        <v>45</v>
      </c>
      <c r="E5" s="17" t="s">
        <v>43</v>
      </c>
      <c r="F5" s="17" t="s">
        <v>40</v>
      </c>
      <c r="G5" s="17" t="s">
        <v>41</v>
      </c>
      <c r="H5" s="17" t="s">
        <v>42</v>
      </c>
      <c r="I5" s="17" t="s">
        <v>48</v>
      </c>
      <c r="J5" s="17" t="s">
        <v>50</v>
      </c>
    </row>
    <row r="6" spans="4:9" ht="12.75">
      <c r="D6" s="2" t="s">
        <v>46</v>
      </c>
      <c r="E6" s="2" t="s">
        <v>44</v>
      </c>
      <c r="F6" s="8" t="s">
        <v>29</v>
      </c>
      <c r="G6" s="8" t="s">
        <v>29</v>
      </c>
      <c r="H6" s="8" t="s">
        <v>39</v>
      </c>
      <c r="I6" s="8" t="s">
        <v>49</v>
      </c>
    </row>
    <row r="7" spans="1:8" ht="12.75">
      <c r="A7" t="s">
        <v>34</v>
      </c>
      <c r="D7" s="23"/>
      <c r="E7" s="23"/>
      <c r="F7" s="8"/>
      <c r="G7" s="8"/>
      <c r="H7" s="1"/>
    </row>
    <row r="8" spans="3:10" ht="12.75">
      <c r="C8" s="26" t="s">
        <v>26</v>
      </c>
      <c r="D8" s="38"/>
      <c r="E8" s="39"/>
      <c r="F8" s="2" t="str">
        <f>IF(C8='Table 1'!$A$16,'Table 1'!$F$16,IF(C8='Table 1'!$A$17,'Table 1'!$F$17,IF(C8='Table 1'!$A$18,'Table 1'!$F$18,IF(C8='Table 1'!$A$19,'Table 1'!$F$19,IF(C8='Table 1'!$A$20,'Table 1'!$F$20," ")))))</f>
        <v> </v>
      </c>
      <c r="G8" s="31"/>
      <c r="H8" s="23">
        <f>(E8*G8/100)*D8</f>
        <v>0</v>
      </c>
      <c r="I8" s="34"/>
      <c r="J8" s="20">
        <f>H8*(1+((100-I8)/100))</f>
        <v>0</v>
      </c>
    </row>
    <row r="9" spans="3:10" ht="12.75">
      <c r="C9" s="26" t="s">
        <v>26</v>
      </c>
      <c r="D9" s="38"/>
      <c r="E9" s="39"/>
      <c r="F9" s="2" t="str">
        <f>IF(C9='Table 1'!$A$16,'Table 1'!$F$16,IF(C9='Table 1'!$A$17,'Table 1'!$F$17,IF(C9='Table 1'!$A$18,'Table 1'!$F$18,IF(C9='Table 1'!$A$19,'Table 1'!$F$19,IF(C9='Table 1'!$A$20,'Table 1'!$F$20," ")))))</f>
        <v> </v>
      </c>
      <c r="G9" s="31"/>
      <c r="H9" s="23">
        <f>(E9*G9/100)*D9</f>
        <v>0</v>
      </c>
      <c r="I9" s="34"/>
      <c r="J9" s="20">
        <f>H9*(1+((100-I9)/100))</f>
        <v>0</v>
      </c>
    </row>
    <row r="10" spans="3:10" ht="12.75">
      <c r="C10" s="26" t="s">
        <v>26</v>
      </c>
      <c r="D10" s="38"/>
      <c r="E10" s="39"/>
      <c r="F10" s="2" t="str">
        <f>IF(C10='Table 1'!$A$16,'Table 1'!$F$16,IF(C10='Table 1'!$A$17,'Table 1'!$F$17,IF(C10='Table 1'!$A$18,'Table 1'!$F$18,IF(C10='Table 1'!$A$19,'Table 1'!$F$19,IF(C10='Table 1'!$A$20,'Table 1'!$F$20," ")))))</f>
        <v> </v>
      </c>
      <c r="G10" s="31"/>
      <c r="H10" s="23">
        <f>(E10*G10/100)*D10</f>
        <v>0</v>
      </c>
      <c r="I10" s="34"/>
      <c r="J10" s="20">
        <f>H10*(1+((100-I10)/100))</f>
        <v>0</v>
      </c>
    </row>
    <row r="11" spans="3:10" ht="12.75">
      <c r="C11" s="26" t="s">
        <v>26</v>
      </c>
      <c r="D11" s="38"/>
      <c r="E11" s="39"/>
      <c r="F11" s="2" t="str">
        <f>IF(C11='Table 1'!$A$16,'Table 1'!$F$16,IF(C11='Table 1'!$A$17,'Table 1'!$F$17,IF(C11='Table 1'!$A$18,'Table 1'!$F$18,IF(C11='Table 1'!$A$19,'Table 1'!$F$19,IF(C11='Table 1'!$A$20,'Table 1'!$F$20," ")))))</f>
        <v> </v>
      </c>
      <c r="G11" s="31"/>
      <c r="H11" s="23">
        <f>(E11*G11/100)*D11</f>
        <v>0</v>
      </c>
      <c r="I11" s="34"/>
      <c r="J11" s="20">
        <f>H11*(1+((100-I11)/100))</f>
        <v>0</v>
      </c>
    </row>
    <row r="12" spans="3:10" ht="13.5" thickBot="1">
      <c r="C12" s="26" t="s">
        <v>26</v>
      </c>
      <c r="D12" s="38"/>
      <c r="E12" s="39"/>
      <c r="F12" s="2" t="str">
        <f>IF(C12='Table 1'!$A$16,'Table 1'!$F$16,IF(C12='Table 1'!$A$17,'Table 1'!$F$17,IF(C12='Table 1'!$A$18,'Table 1'!$F$18,IF(C12='Table 1'!$A$19,'Table 1'!$F$19,IF(C12='Table 1'!$A$20,'Table 1'!$F$20," ")))))</f>
        <v> </v>
      </c>
      <c r="G12" s="32"/>
      <c r="H12" s="24">
        <f>(E12*G12/100)*D12</f>
        <v>0</v>
      </c>
      <c r="I12" s="34"/>
      <c r="J12" s="22">
        <f>H12*(1+((100-I12)/100))</f>
        <v>0</v>
      </c>
    </row>
    <row r="13" spans="4:11" ht="12.75">
      <c r="D13" s="23"/>
      <c r="E13" s="23"/>
      <c r="G13" s="19" t="s">
        <v>47</v>
      </c>
      <c r="H13" s="20">
        <f>SUM(H8:H12)</f>
        <v>0</v>
      </c>
      <c r="J13" s="37">
        <f>SUM(J8:J12)</f>
        <v>0</v>
      </c>
      <c r="K13" s="25" t="s">
        <v>51</v>
      </c>
    </row>
    <row r="14" spans="4:5" ht="12.75">
      <c r="D14" s="23"/>
      <c r="E14" s="23"/>
    </row>
    <row r="15" spans="1:8" ht="12.75">
      <c r="A15" s="7" t="s">
        <v>62</v>
      </c>
      <c r="B15" s="7"/>
      <c r="C15" s="7"/>
      <c r="F15" s="8"/>
      <c r="G15" s="8"/>
      <c r="H15" s="1"/>
    </row>
    <row r="16" spans="1:3" ht="12.75">
      <c r="A16" s="26" t="s">
        <v>52</v>
      </c>
      <c r="B16" s="26"/>
      <c r="C16" t="s">
        <v>54</v>
      </c>
    </row>
    <row r="17" spans="1:3" ht="12.75">
      <c r="A17" s="28" t="s">
        <v>53</v>
      </c>
      <c r="B17" s="28"/>
      <c r="C17" t="s">
        <v>55</v>
      </c>
    </row>
    <row r="18" spans="1:3" ht="12.75">
      <c r="A18" s="30" t="s">
        <v>56</v>
      </c>
      <c r="B18" s="30"/>
      <c r="C18" t="s">
        <v>57</v>
      </c>
    </row>
    <row r="19" spans="1:3" ht="12.75">
      <c r="A19" s="33" t="s">
        <v>58</v>
      </c>
      <c r="B19" s="33"/>
      <c r="C19" t="s">
        <v>59</v>
      </c>
    </row>
    <row r="20" spans="1:3" ht="12.75">
      <c r="A20" s="34" t="s">
        <v>60</v>
      </c>
      <c r="B20" s="34"/>
      <c r="C20" t="s">
        <v>61</v>
      </c>
    </row>
  </sheetData>
  <dataValidations count="2">
    <dataValidation type="list" allowBlank="1" showInputMessage="1" showErrorMessage="1" sqref="G16 G8:G12">
      <formula1>Intake</formula1>
    </dataValidation>
    <dataValidation type="list" allowBlank="1" showInputMessage="1" showErrorMessage="1" sqref="C8:C12">
      <formula1>Horse</formula1>
    </dataValidation>
  </dataValidation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tabColor indexed="57"/>
  </sheetPr>
  <dimension ref="A1:K19"/>
  <sheetViews>
    <sheetView workbookViewId="0" topLeftCell="A1">
      <selection activeCell="F35" sqref="F35"/>
    </sheetView>
  </sheetViews>
  <sheetFormatPr defaultColWidth="9.140625" defaultRowHeight="12.75"/>
  <cols>
    <col min="1" max="1" width="3.140625" style="0" customWidth="1"/>
    <col min="2" max="2" width="5.57421875" style="0" customWidth="1"/>
    <col min="3" max="3" width="26.57421875" style="0" bestFit="1" customWidth="1"/>
    <col min="4" max="4" width="9.8515625" style="2" customWidth="1"/>
    <col min="5" max="5" width="11.8515625" style="2" customWidth="1"/>
    <col min="6" max="6" width="19.57421875" style="2" bestFit="1" customWidth="1"/>
    <col min="7" max="7" width="17.421875" style="2" customWidth="1"/>
    <col min="8" max="8" width="16.57421875" style="0" customWidth="1"/>
    <col min="10" max="10" width="15.140625" style="0" customWidth="1"/>
  </cols>
  <sheetData>
    <row r="1" ht="23.25">
      <c r="A1" s="41" t="s">
        <v>68</v>
      </c>
    </row>
    <row r="2" ht="12.75"/>
    <row r="3" ht="12.75"/>
    <row r="4" spans="6:8" ht="12.75">
      <c r="F4" s="16"/>
      <c r="G4" s="16"/>
      <c r="H4" s="16"/>
    </row>
    <row r="5" spans="1:10" ht="24.75" customHeight="1">
      <c r="A5" t="s">
        <v>0</v>
      </c>
      <c r="C5" t="s">
        <v>23</v>
      </c>
      <c r="D5" s="17" t="s">
        <v>45</v>
      </c>
      <c r="E5" s="17" t="s">
        <v>43</v>
      </c>
      <c r="F5" s="17" t="s">
        <v>40</v>
      </c>
      <c r="G5" s="17" t="s">
        <v>41</v>
      </c>
      <c r="H5" s="17" t="s">
        <v>42</v>
      </c>
      <c r="I5" s="17" t="s">
        <v>48</v>
      </c>
      <c r="J5" s="17" t="s">
        <v>50</v>
      </c>
    </row>
    <row r="6" spans="4:9" ht="12.75">
      <c r="D6" s="2" t="s">
        <v>46</v>
      </c>
      <c r="E6" s="2" t="s">
        <v>44</v>
      </c>
      <c r="F6" s="8" t="s">
        <v>29</v>
      </c>
      <c r="G6" s="8" t="s">
        <v>29</v>
      </c>
      <c r="H6" s="8" t="s">
        <v>39</v>
      </c>
      <c r="I6" s="8" t="s">
        <v>49</v>
      </c>
    </row>
    <row r="7" spans="1:5" ht="12.75">
      <c r="A7" t="s">
        <v>38</v>
      </c>
      <c r="D7" s="23"/>
      <c r="E7" s="23"/>
    </row>
    <row r="8" spans="3:10" ht="12.75">
      <c r="C8" s="26" t="s">
        <v>26</v>
      </c>
      <c r="D8" s="38"/>
      <c r="E8" s="39"/>
      <c r="F8" s="2" t="str">
        <f>IF(C8='Table 1'!$A$21,'Table 1'!$F$21,IF(C8='Table 1'!$A$22,'Table 1'!$F$22,IF('Table 1'!$A$23=C8,'Table 1'!$F$23," ")))</f>
        <v> </v>
      </c>
      <c r="G8" s="31"/>
      <c r="H8" s="23">
        <f>(E8*G8/100)*D8</f>
        <v>0</v>
      </c>
      <c r="I8" s="34"/>
      <c r="J8" s="20">
        <f>H8*(1+((100-I8)/100))</f>
        <v>0</v>
      </c>
    </row>
    <row r="9" spans="3:10" ht="12.75">
      <c r="C9" s="26" t="s">
        <v>26</v>
      </c>
      <c r="D9" s="38"/>
      <c r="E9" s="39"/>
      <c r="F9" s="2" t="str">
        <f>IF(C9='Table 1'!$A$21,'Table 1'!$F$21,IF(C9='Table 1'!$A$22,'Table 1'!$F$22,IF('Table 1'!$A$23=C9,'Table 1'!$F$23," ")))</f>
        <v> </v>
      </c>
      <c r="G9" s="31"/>
      <c r="H9" s="23">
        <f>(E9*G9/100)*D9</f>
        <v>0</v>
      </c>
      <c r="I9" s="34"/>
      <c r="J9" s="20">
        <f>H9*(1+((100-I9)/100))</f>
        <v>0</v>
      </c>
    </row>
    <row r="10" spans="3:10" ht="13.5" thickBot="1">
      <c r="C10" s="26" t="s">
        <v>26</v>
      </c>
      <c r="D10" s="38"/>
      <c r="E10" s="39"/>
      <c r="F10" s="2" t="str">
        <f>IF(C10='Table 1'!$A$21,'Table 1'!$F$21,IF(C10='Table 1'!$A$22,'Table 1'!$F$22,IF('Table 1'!$A$23=C10,'Table 1'!$F$23," ")))</f>
        <v> </v>
      </c>
      <c r="G10" s="32"/>
      <c r="H10" s="24">
        <f>(E10*G10/100)*D10</f>
        <v>0</v>
      </c>
      <c r="I10" s="34"/>
      <c r="J10" s="22">
        <f>H10*(1+((100-I10)/100))</f>
        <v>0</v>
      </c>
    </row>
    <row r="11" spans="4:11" ht="12.75">
      <c r="D11" s="23"/>
      <c r="E11" s="23"/>
      <c r="G11" s="19" t="s">
        <v>47</v>
      </c>
      <c r="H11" s="20">
        <f>SUM(H8:H10)</f>
        <v>0</v>
      </c>
      <c r="J11" s="37">
        <f>SUM(J8:J10)</f>
        <v>0</v>
      </c>
      <c r="K11" s="25" t="s">
        <v>51</v>
      </c>
    </row>
    <row r="12" spans="6:8" ht="12.75">
      <c r="F12" s="8"/>
      <c r="G12" s="8"/>
      <c r="H12" s="1"/>
    </row>
    <row r="14" spans="1:3" ht="12.75">
      <c r="A14" s="7" t="s">
        <v>62</v>
      </c>
      <c r="B14" s="7"/>
      <c r="C14" s="7"/>
    </row>
    <row r="15" spans="1:3" ht="12.75">
      <c r="A15" s="26" t="s">
        <v>52</v>
      </c>
      <c r="B15" s="26"/>
      <c r="C15" t="s">
        <v>54</v>
      </c>
    </row>
    <row r="16" spans="1:3" ht="12.75">
      <c r="A16" s="28" t="s">
        <v>53</v>
      </c>
      <c r="B16" s="28"/>
      <c r="C16" t="s">
        <v>55</v>
      </c>
    </row>
    <row r="17" spans="1:3" ht="12.75">
      <c r="A17" s="30" t="s">
        <v>56</v>
      </c>
      <c r="B17" s="30"/>
      <c r="C17" t="s">
        <v>57</v>
      </c>
    </row>
    <row r="18" spans="1:3" ht="12.75">
      <c r="A18" s="33" t="s">
        <v>58</v>
      </c>
      <c r="B18" s="33"/>
      <c r="C18" t="s">
        <v>59</v>
      </c>
    </row>
    <row r="19" spans="1:3" ht="12.75">
      <c r="A19" s="34" t="s">
        <v>60</v>
      </c>
      <c r="B19" s="34"/>
      <c r="C19" t="s">
        <v>61</v>
      </c>
    </row>
  </sheetData>
  <dataValidations count="3">
    <dataValidation type="list" allowBlank="1" showInputMessage="1" showErrorMessage="1" sqref="G13 G8:G10">
      <formula1>Intake</formula1>
    </dataValidation>
    <dataValidation type="list" allowBlank="1" showInputMessage="1" showErrorMessage="1" sqref="C13">
      <formula1>Horse</formula1>
    </dataValidation>
    <dataValidation type="list" allowBlank="1" showInputMessage="1" showErrorMessage="1" sqref="C8:C10">
      <formula1>Goat</formula1>
    </dataValidation>
  </dataValidation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F23"/>
  <sheetViews>
    <sheetView workbookViewId="0" topLeftCell="A1">
      <selection activeCell="E27" sqref="E27"/>
    </sheetView>
  </sheetViews>
  <sheetFormatPr defaultColWidth="9.140625" defaultRowHeight="12.75"/>
  <cols>
    <col min="1" max="1" width="26.57421875" style="0" bestFit="1" customWidth="1"/>
    <col min="2" max="2" width="4.7109375" style="0" customWidth="1"/>
    <col min="3" max="3" width="1.57421875" style="0" bestFit="1" customWidth="1"/>
    <col min="6" max="6" width="0" style="0" hidden="1" customWidth="1"/>
  </cols>
  <sheetData>
    <row r="1" spans="1:4" ht="15.75">
      <c r="A1" s="6" t="s">
        <v>63</v>
      </c>
      <c r="B1" s="5"/>
      <c r="C1" s="5"/>
      <c r="D1" s="5"/>
    </row>
    <row r="2" spans="1:4" ht="41.25" customHeight="1">
      <c r="A2" s="5" t="s">
        <v>23</v>
      </c>
      <c r="B2" s="49" t="s">
        <v>24</v>
      </c>
      <c r="C2" s="49"/>
      <c r="D2" s="49"/>
    </row>
    <row r="3" spans="1:6" ht="12.75">
      <c r="A3" t="s">
        <v>2</v>
      </c>
      <c r="B3" s="13" t="s">
        <v>30</v>
      </c>
      <c r="C3" s="9" t="s">
        <v>22</v>
      </c>
      <c r="D3" s="10" t="s">
        <v>31</v>
      </c>
      <c r="F3" t="str">
        <f>CONCATENATE(B3," ",C3," ",D3)</f>
        <v>2.0 - 4.0</v>
      </c>
    </row>
    <row r="4" spans="1:6" ht="12.75">
      <c r="A4" t="s">
        <v>1</v>
      </c>
      <c r="B4" s="14">
        <v>2.2</v>
      </c>
      <c r="C4" s="9" t="s">
        <v>22</v>
      </c>
      <c r="D4" s="10">
        <v>2.8</v>
      </c>
      <c r="F4" t="str">
        <f aca="true" t="shared" si="0" ref="F4:F23">CONCATENATE(B4," ",C4," ",D4)</f>
        <v>2.2 - 2.8</v>
      </c>
    </row>
    <row r="5" spans="1:6" ht="12.75">
      <c r="A5" t="s">
        <v>3</v>
      </c>
      <c r="B5" s="14">
        <v>1.5</v>
      </c>
      <c r="C5" s="9" t="s">
        <v>22</v>
      </c>
      <c r="D5" s="10">
        <v>1.9</v>
      </c>
      <c r="F5" t="str">
        <f t="shared" si="0"/>
        <v>1.5 - 1.9</v>
      </c>
    </row>
    <row r="6" spans="1:6" ht="12.75">
      <c r="A6" t="s">
        <v>7</v>
      </c>
      <c r="B6" s="14">
        <v>1.7</v>
      </c>
      <c r="C6" s="9" t="s">
        <v>22</v>
      </c>
      <c r="D6" s="10" t="s">
        <v>30</v>
      </c>
      <c r="F6" t="str">
        <f t="shared" si="0"/>
        <v>1.7 - 2.0</v>
      </c>
    </row>
    <row r="7" spans="1:6" ht="12.75">
      <c r="A7" t="s">
        <v>8</v>
      </c>
      <c r="B7" s="14">
        <v>1.8</v>
      </c>
      <c r="C7" s="9" t="s">
        <v>22</v>
      </c>
      <c r="D7" s="10">
        <v>2.1</v>
      </c>
      <c r="F7" t="str">
        <f t="shared" si="0"/>
        <v>1.8 - 2.1</v>
      </c>
    </row>
    <row r="8" spans="1:6" ht="12.75">
      <c r="A8" t="s">
        <v>9</v>
      </c>
      <c r="B8" s="14">
        <v>1.9</v>
      </c>
      <c r="C8" s="9" t="s">
        <v>22</v>
      </c>
      <c r="D8" s="10">
        <v>2.4</v>
      </c>
      <c r="F8" t="str">
        <f t="shared" si="0"/>
        <v>1.9 - 2.4</v>
      </c>
    </row>
    <row r="9" spans="1:6" ht="12.75">
      <c r="A9" t="s">
        <v>5</v>
      </c>
      <c r="B9" s="14">
        <v>2.4</v>
      </c>
      <c r="C9" s="9" t="s">
        <v>22</v>
      </c>
      <c r="D9" s="10">
        <v>3.2</v>
      </c>
      <c r="F9" t="str">
        <f t="shared" si="0"/>
        <v>2.4 - 3.2</v>
      </c>
    </row>
    <row r="10" spans="1:6" ht="12.75">
      <c r="A10" t="s">
        <v>6</v>
      </c>
      <c r="B10" s="14">
        <v>2.2</v>
      </c>
      <c r="C10" s="9" t="s">
        <v>22</v>
      </c>
      <c r="D10" s="10">
        <v>2.6</v>
      </c>
      <c r="F10" t="str">
        <f t="shared" si="0"/>
        <v>2.2 - 2.6</v>
      </c>
    </row>
    <row r="11" spans="1:6" ht="12.75">
      <c r="A11" t="s">
        <v>4</v>
      </c>
      <c r="B11" s="14">
        <v>2.3</v>
      </c>
      <c r="C11" s="9" t="s">
        <v>22</v>
      </c>
      <c r="D11" s="10">
        <v>2.5</v>
      </c>
      <c r="F11" t="str">
        <f t="shared" si="0"/>
        <v>2.3 - 2.5</v>
      </c>
    </row>
    <row r="12" spans="1:6" ht="12.75">
      <c r="A12" t="s">
        <v>13</v>
      </c>
      <c r="B12" s="13" t="s">
        <v>30</v>
      </c>
      <c r="C12" s="9" t="s">
        <v>22</v>
      </c>
      <c r="D12" s="10">
        <v>2.4</v>
      </c>
      <c r="F12" t="str">
        <f t="shared" si="0"/>
        <v>2.0 - 2.4</v>
      </c>
    </row>
    <row r="13" spans="1:6" ht="12.75">
      <c r="A13" t="s">
        <v>10</v>
      </c>
      <c r="B13" s="14">
        <v>1.5</v>
      </c>
      <c r="C13" s="9" t="s">
        <v>22</v>
      </c>
      <c r="D13" s="10" t="s">
        <v>30</v>
      </c>
      <c r="F13" t="str">
        <f t="shared" si="0"/>
        <v>1.5 - 2.0</v>
      </c>
    </row>
    <row r="14" spans="1:6" ht="12.75">
      <c r="A14" t="s">
        <v>11</v>
      </c>
      <c r="B14" s="14">
        <v>2.2</v>
      </c>
      <c r="C14" s="9" t="s">
        <v>22</v>
      </c>
      <c r="D14" s="10">
        <v>3.2</v>
      </c>
      <c r="F14" t="str">
        <f t="shared" si="0"/>
        <v>2.2 - 3.2</v>
      </c>
    </row>
    <row r="15" spans="1:6" ht="12.75">
      <c r="A15" t="s">
        <v>12</v>
      </c>
      <c r="B15" s="13" t="s">
        <v>32</v>
      </c>
      <c r="C15" s="9" t="s">
        <v>22</v>
      </c>
      <c r="D15" s="10">
        <v>4.8</v>
      </c>
      <c r="F15" t="str">
        <f t="shared" si="0"/>
        <v>3.0 - 4.8</v>
      </c>
    </row>
    <row r="16" spans="1:6" ht="12.75">
      <c r="A16" t="s">
        <v>14</v>
      </c>
      <c r="B16" s="13" t="s">
        <v>33</v>
      </c>
      <c r="C16" s="9" t="s">
        <v>22</v>
      </c>
      <c r="D16" s="10" t="s">
        <v>30</v>
      </c>
      <c r="F16" t="str">
        <f t="shared" si="0"/>
        <v>1.0 - 2.0</v>
      </c>
    </row>
    <row r="17" spans="1:6" ht="12.75">
      <c r="A17" t="s">
        <v>16</v>
      </c>
      <c r="B17" s="13" t="s">
        <v>33</v>
      </c>
      <c r="C17" s="9" t="s">
        <v>22</v>
      </c>
      <c r="D17" s="10" t="s">
        <v>30</v>
      </c>
      <c r="F17" t="str">
        <f t="shared" si="0"/>
        <v>1.0 - 2.0</v>
      </c>
    </row>
    <row r="18" spans="1:6" ht="12.75">
      <c r="A18" t="s">
        <v>15</v>
      </c>
      <c r="B18" s="14">
        <v>1.3</v>
      </c>
      <c r="C18" s="9" t="s">
        <v>22</v>
      </c>
      <c r="D18" s="10">
        <v>2.6</v>
      </c>
      <c r="F18" t="str">
        <f t="shared" si="0"/>
        <v>1.3 - 2.6</v>
      </c>
    </row>
    <row r="19" spans="1:6" ht="12.75">
      <c r="A19" t="s">
        <v>17</v>
      </c>
      <c r="B19" s="14">
        <v>2.3</v>
      </c>
      <c r="C19" s="9" t="s">
        <v>22</v>
      </c>
      <c r="D19" s="10">
        <v>2.8</v>
      </c>
      <c r="F19" t="str">
        <f t="shared" si="0"/>
        <v>2.3 - 2.8</v>
      </c>
    </row>
    <row r="20" spans="1:6" ht="12.75">
      <c r="A20" t="s">
        <v>18</v>
      </c>
      <c r="B20" s="13" t="s">
        <v>30</v>
      </c>
      <c r="C20" s="9" t="s">
        <v>22</v>
      </c>
      <c r="D20" s="10">
        <v>2.3</v>
      </c>
      <c r="F20" t="str">
        <f t="shared" si="0"/>
        <v>2.0 - 2.3</v>
      </c>
    </row>
    <row r="21" spans="1:6" ht="12.75">
      <c r="A21" t="s">
        <v>19</v>
      </c>
      <c r="B21" s="14">
        <v>1.5</v>
      </c>
      <c r="C21" s="9" t="s">
        <v>22</v>
      </c>
      <c r="D21" s="10" t="s">
        <v>30</v>
      </c>
      <c r="F21" t="str">
        <f t="shared" si="0"/>
        <v>1.5 - 2.0</v>
      </c>
    </row>
    <row r="22" spans="1:6" ht="12.75">
      <c r="A22" t="s">
        <v>20</v>
      </c>
      <c r="B22" s="14">
        <v>2.2</v>
      </c>
      <c r="C22" s="9" t="s">
        <v>22</v>
      </c>
      <c r="D22" s="10">
        <v>3.2</v>
      </c>
      <c r="F22" t="str">
        <f t="shared" si="0"/>
        <v>2.2 - 3.2</v>
      </c>
    </row>
    <row r="23" spans="1:6" ht="12.75">
      <c r="A23" s="5" t="s">
        <v>21</v>
      </c>
      <c r="B23" s="15">
        <v>2.8</v>
      </c>
      <c r="C23" s="11" t="s">
        <v>22</v>
      </c>
      <c r="D23" s="12">
        <v>4.8</v>
      </c>
      <c r="F23" t="str">
        <f t="shared" si="0"/>
        <v>2.8 - 4.8</v>
      </c>
    </row>
  </sheetData>
  <mergeCells count="1">
    <mergeCell ref="B2:D2"/>
  </mergeCells>
  <printOptions/>
  <pageMargins left="0.75" right="0.75" top="1" bottom="1" header="0.5" footer="0.5"/>
  <pageSetup horizontalDpi="600" verticalDpi="600" orientation="portrait" r:id="rId1"/>
  <ignoredErrors>
    <ignoredError sqref="B3:D23" numberStoredAsText="1"/>
  </ignoredErrors>
</worksheet>
</file>

<file path=xl/worksheets/sheet8.xml><?xml version="1.0" encoding="utf-8"?>
<worksheet xmlns="http://schemas.openxmlformats.org/spreadsheetml/2006/main" xmlns:r="http://schemas.openxmlformats.org/officeDocument/2006/relationships">
  <sheetPr>
    <tabColor indexed="10"/>
  </sheetPr>
  <dimension ref="A1:C32"/>
  <sheetViews>
    <sheetView workbookViewId="0" topLeftCell="A1">
      <selection activeCell="D36" sqref="D36"/>
    </sheetView>
  </sheetViews>
  <sheetFormatPr defaultColWidth="9.140625" defaultRowHeight="12.75"/>
  <cols>
    <col min="2" max="2" width="26.57421875" style="0" bestFit="1" customWidth="1"/>
  </cols>
  <sheetData>
    <row r="1" ht="15.75">
      <c r="A1" s="4" t="s">
        <v>25</v>
      </c>
    </row>
    <row r="2" spans="2:3" ht="12.75">
      <c r="B2" t="s">
        <v>28</v>
      </c>
      <c r="C2" t="s">
        <v>27</v>
      </c>
    </row>
    <row r="3" spans="2:3" ht="12.75">
      <c r="B3" t="s">
        <v>26</v>
      </c>
      <c r="C3" t="s">
        <v>26</v>
      </c>
    </row>
    <row r="4" spans="2:3" ht="12.75">
      <c r="B4" t="s">
        <v>2</v>
      </c>
      <c r="C4" s="3">
        <v>1.5</v>
      </c>
    </row>
    <row r="5" spans="2:3" ht="12.75">
      <c r="B5" t="s">
        <v>1</v>
      </c>
      <c r="C5" s="3">
        <v>1.6</v>
      </c>
    </row>
    <row r="6" ht="12.75">
      <c r="C6" s="3">
        <v>1.7</v>
      </c>
    </row>
    <row r="7" spans="2:3" ht="12.75">
      <c r="B7" t="s">
        <v>26</v>
      </c>
      <c r="C7" s="3">
        <v>1.8</v>
      </c>
    </row>
    <row r="8" spans="2:3" ht="12.75">
      <c r="B8" t="s">
        <v>3</v>
      </c>
      <c r="C8" s="3">
        <v>1.9</v>
      </c>
    </row>
    <row r="9" spans="2:3" ht="12.75">
      <c r="B9" t="s">
        <v>7</v>
      </c>
      <c r="C9" s="3">
        <v>2</v>
      </c>
    </row>
    <row r="10" spans="2:3" ht="12.75">
      <c r="B10" t="s">
        <v>8</v>
      </c>
      <c r="C10" s="3">
        <v>2.1</v>
      </c>
    </row>
    <row r="11" spans="2:3" ht="12.75">
      <c r="B11" t="s">
        <v>9</v>
      </c>
      <c r="C11" s="3">
        <v>2.2</v>
      </c>
    </row>
    <row r="12" spans="2:3" ht="12.75">
      <c r="B12" t="s">
        <v>5</v>
      </c>
      <c r="C12" s="3">
        <v>2.3</v>
      </c>
    </row>
    <row r="13" spans="2:3" ht="12.75">
      <c r="B13" t="s">
        <v>6</v>
      </c>
      <c r="C13" s="3">
        <v>2.4</v>
      </c>
    </row>
    <row r="14" spans="2:3" ht="12.75">
      <c r="B14" t="s">
        <v>4</v>
      </c>
      <c r="C14" s="3">
        <v>2.5</v>
      </c>
    </row>
    <row r="15" spans="2:3" ht="12.75">
      <c r="B15" t="s">
        <v>13</v>
      </c>
      <c r="C15" s="3">
        <v>2.6</v>
      </c>
    </row>
    <row r="16" ht="12.75">
      <c r="C16" s="3">
        <v>2.7</v>
      </c>
    </row>
    <row r="17" spans="2:3" ht="12.75">
      <c r="B17" t="s">
        <v>26</v>
      </c>
      <c r="C17" s="3">
        <v>2.8</v>
      </c>
    </row>
    <row r="18" spans="2:3" ht="12.75">
      <c r="B18" t="s">
        <v>10</v>
      </c>
      <c r="C18" s="3">
        <v>2.9</v>
      </c>
    </row>
    <row r="19" spans="2:3" ht="12.75">
      <c r="B19" t="s">
        <v>11</v>
      </c>
      <c r="C19" s="3">
        <v>3</v>
      </c>
    </row>
    <row r="20" spans="2:3" ht="12.75">
      <c r="B20" t="s">
        <v>12</v>
      </c>
      <c r="C20" s="3">
        <v>3.1</v>
      </c>
    </row>
    <row r="21" ht="12.75">
      <c r="C21" s="3">
        <v>3.2</v>
      </c>
    </row>
    <row r="22" spans="2:3" ht="12.75">
      <c r="B22" t="s">
        <v>26</v>
      </c>
      <c r="C22" s="3">
        <v>3.3</v>
      </c>
    </row>
    <row r="23" spans="2:3" ht="12.75">
      <c r="B23" t="s">
        <v>14</v>
      </c>
      <c r="C23" s="3">
        <v>3.4</v>
      </c>
    </row>
    <row r="24" spans="2:3" ht="12.75">
      <c r="B24" t="s">
        <v>16</v>
      </c>
      <c r="C24" s="3">
        <v>3.5</v>
      </c>
    </row>
    <row r="25" spans="2:3" ht="12.75">
      <c r="B25" t="s">
        <v>15</v>
      </c>
      <c r="C25" s="3">
        <v>3.6</v>
      </c>
    </row>
    <row r="26" spans="2:3" ht="12.75">
      <c r="B26" t="s">
        <v>17</v>
      </c>
      <c r="C26" s="3">
        <v>3.7</v>
      </c>
    </row>
    <row r="27" spans="2:3" ht="12.75">
      <c r="B27" t="s">
        <v>18</v>
      </c>
      <c r="C27" s="3">
        <v>3.8</v>
      </c>
    </row>
    <row r="28" ht="12.75">
      <c r="C28" s="3">
        <v>3.9</v>
      </c>
    </row>
    <row r="29" spans="2:3" ht="12.75">
      <c r="B29" t="s">
        <v>26</v>
      </c>
      <c r="C29" s="3">
        <v>4</v>
      </c>
    </row>
    <row r="30" ht="12.75">
      <c r="B30" t="s">
        <v>19</v>
      </c>
    </row>
    <row r="31" ht="12.75">
      <c r="B31" t="s">
        <v>20</v>
      </c>
    </row>
    <row r="32" ht="12.75">
      <c r="B32" t="s">
        <v>21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UGA Crop &amp; Soil Sciences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 Hancock</dc:creator>
  <cp:keywords/>
  <dc:description/>
  <cp:lastModifiedBy>Dennis Hancock</cp:lastModifiedBy>
  <dcterms:created xsi:type="dcterms:W3CDTF">2007-09-05T15:38:31Z</dcterms:created>
  <dcterms:modified xsi:type="dcterms:W3CDTF">2007-09-07T19:46:58Z</dcterms:modified>
  <cp:category/>
  <cp:version/>
  <cp:contentType/>
  <cp:contentStatus/>
</cp:coreProperties>
</file>